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ЗФ" sheetId="1" r:id="rId1"/>
  </sheets>
  <definedNames>
    <definedName name="_xlnm.Print_Titles" localSheetId="0">'ЗФ'!$11:$12</definedName>
    <definedName name="_xlnm.Print_Area" localSheetId="0">'ЗФ'!$A$1:$E$125</definedName>
  </definedNames>
  <calcPr fullCalcOnLoad="1"/>
</workbook>
</file>

<file path=xl/sharedStrings.xml><?xml version="1.0" encoding="utf-8"?>
<sst xmlns="http://schemas.openxmlformats.org/spreadsheetml/2006/main" count="131" uniqueCount="119">
  <si>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</si>
  <si>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</si>
  <si>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</si>
  <si>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</si>
  <si>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</si>
  <si>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</si>
  <si>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</si>
  <si>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</si>
  <si>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</si>
  <si>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</si>
  <si>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</si>
  <si>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</si>
  <si>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</si>
  <si>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</si>
  <si>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</si>
  <si>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</si>
  <si>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</si>
  <si>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</si>
  <si>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</si>
  <si>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</si>
  <si>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</si>
  <si>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</si>
  <si>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</si>
  <si>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</si>
  <si>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</si>
  <si>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</si>
  <si>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</si>
  <si>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</si>
  <si>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</si>
  <si>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</si>
  <si>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</si>
  <si>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Код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</si>
  <si>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</si>
  <si>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</si>
  <si>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</si>
  <si>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</si>
  <si>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</si>
  <si>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</si>
  <si>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</si>
  <si>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</si>
  <si>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</si>
  <si>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</si>
  <si>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</si>
  <si>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</si>
  <si>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</si>
  <si>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</si>
  <si>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</si>
  <si>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</si>
  <si>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</si>
  <si>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</si>
  <si>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</si>
  <si>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</si>
  <si>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</si>
  <si>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</si>
  <si>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</si>
  <si>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</si>
  <si>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</si>
  <si>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</si>
  <si>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</si>
  <si>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</si>
  <si>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</si>
  <si>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</si>
  <si>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</si>
  <si>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</si>
  <si>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</si>
  <si>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</si>
  <si>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</si>
  <si>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</si>
  <si>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</si>
  <si>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</si>
  <si>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</si>
  <si>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</si>
  <si>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</si>
  <si>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</t>
  </si>
  <si>
    <t>Погоджено:</t>
  </si>
  <si>
    <t>виконавчого комітету міської ради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</si>
  <si>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</si>
  <si>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</si>
  <si>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</si>
  <si>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</si>
  <si>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</si>
  <si>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</si>
  <si>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</si>
  <si>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</si>
  <si>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</si>
  <si>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Разом доходів (без урахування міжбюджетних трансфертів)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</si>
  <si>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</si>
  <si>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</si>
  <si>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</si>
  <si>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Державне мито, не віднесене до інших категорій  </t>
  </si>
  <si>
    <t>Місцеві податки та збори, що сплачуються (перераховуються) згідно з Податковим кодексом України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</si>
  <si>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</si>
  <si>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</si>
  <si>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</si>
  <si>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</si>
  <si>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Любов ОЦАБРИКА</t>
  </si>
  <si>
    <t>Додаток 1</t>
  </si>
  <si>
    <t>Найменування доходів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</si>
  <si>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</si>
  <si>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</si>
  <si>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грн</t>
  </si>
  <si>
    <t>за січень - березень 2023 року</t>
  </si>
  <si>
    <t xml:space="preserve">Затверджено на 2023 рік з урахуванням змін </t>
  </si>
  <si>
    <t>Виконано за січень - березень 2023 року</t>
  </si>
  <si>
    <t>У відсотках до показників, затверджених на 2023 рік з урахуванням змін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</si>
  <si>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</si>
  <si>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</si>
  <si>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послуг, повязаних з такою державною реєстрацією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</si>
  <si>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</si>
  <si>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про виконання загального фонду бюджету Нетішинської міської територіальної громади</t>
  </si>
  <si>
    <t>І.Доходи загального фонду бюджету Нетішинської міської територіальної громади</t>
  </si>
  <si>
    <t>ІІ.Доходи спеціального фонду бюджету Нетішинської міської територіальної громади</t>
  </si>
  <si>
    <t>до рішення виконавчого</t>
  </si>
  <si>
    <t xml:space="preserve">комітету міської ради </t>
  </si>
  <si>
    <t>Керуючий справами</t>
  </si>
  <si>
    <t>11.05.2023 № 159/2023</t>
  </si>
  <si>
    <t>Заступник начальника-начальник бюджетного відділу</t>
  </si>
  <si>
    <t>фінансового управління виконавчого комітету міської ради</t>
  </si>
  <si>
    <t>Надія ПАНАСЮК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</si>
</sst>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#0.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2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88" fontId="21" fillId="0" borderId="10" xfId="0" applyNumberFormat="1" applyFont="1" applyFill="1" applyBorder="1" applyAlignment="1" applyProtection="1">
      <alignment horizontal="right" vertical="center"/>
      <protection/>
    </xf>
    <xf numFmtId="188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88" fontId="21" fillId="0" borderId="11" xfId="0" applyNumberFormat="1" applyFont="1" applyFill="1" applyBorder="1" applyAlignment="1" applyProtection="1">
      <alignment horizontal="right" vertical="center"/>
      <protection/>
    </xf>
    <xf numFmtId="188" fontId="18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88" fontId="21" fillId="6" borderId="10" xfId="0" applyNumberFormat="1" applyFont="1" applyFill="1" applyBorder="1" applyAlignment="1" applyProtection="1">
      <alignment horizontal="right" vertical="center"/>
      <protection/>
    </xf>
    <xf numFmtId="0" fontId="21" fillId="6" borderId="1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right"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4" fontId="21" fillId="6" borderId="11" xfId="0" applyNumberFormat="1" applyFont="1" applyFill="1" applyBorder="1" applyAlignment="1">
      <alignment vertical="center"/>
    </xf>
    <xf numFmtId="188" fontId="21" fillId="6" borderId="11" xfId="0" applyNumberFormat="1" applyFont="1" applyFill="1" applyBorder="1" applyAlignment="1" applyProtection="1">
      <alignment horizontal="right" vertical="center"/>
      <protection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26" fillId="0" borderId="0" xfId="0" applyFont="1" applyAlignment="1">
      <alignment horizontal="right"/>
    </xf>
    <xf numFmtId="0" fontId="18" fillId="0" borderId="12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left" wrapText="1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190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6" borderId="1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4" fontId="21" fillId="0" borderId="17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1" xfId="0" applyNumberFormat="1" applyFont="1" applyFill="1" applyBorder="1" applyAlignment="1">
      <alignment horizontal="left" vertical="center" wrapText="1"/>
    </xf>
    <xf numFmtId="188" fontId="21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11" xfId="42" applyFont="1" applyBorder="1" applyAlignment="1" applyProtection="1">
      <alignment vertical="top" wrapText="1"/>
      <protection/>
    </xf>
    <xf numFmtId="0" fontId="21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8" fillId="0" borderId="11" xfId="42" applyFont="1" applyBorder="1" applyAlignment="1" applyProtection="1">
      <alignment horizontal="justify" vertical="center" wrapText="1"/>
      <protection/>
    </xf>
    <xf numFmtId="0" fontId="34" fillId="0" borderId="11" xfId="0" applyFont="1" applyBorder="1" applyAlignment="1">
      <alignment horizontal="justify" vertical="center" wrapText="1"/>
    </xf>
    <xf numFmtId="0" fontId="34" fillId="0" borderId="11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49" fontId="28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4" fontId="29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9" fontId="28" fillId="0" borderId="0" xfId="0" applyNumberFormat="1" applyFont="1" applyAlignment="1">
      <alignment horizontal="left"/>
    </xf>
    <xf numFmtId="4" fontId="28" fillId="0" borderId="0" xfId="0" applyNumberFormat="1" applyFont="1" applyAlignment="1">
      <alignment vertical="center"/>
    </xf>
    <xf numFmtId="0" fontId="2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Border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2755-17" TargetMode="External" /><Relationship Id="rId2" Type="http://schemas.openxmlformats.org/officeDocument/2006/relationships/hyperlink" Target="https://zakon.rada.gov.ua/rada/show/ru/157-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5"/>
  <sheetViews>
    <sheetView tabSelected="1" view="pageBreakPreview" zoomScaleSheetLayoutView="100" zoomScalePageLayoutView="0" workbookViewId="0" topLeftCell="A115">
      <selection activeCell="B124" sqref="B124"/>
    </sheetView>
  </sheetViews>
  <sheetFormatPr defaultColWidth="9.00390625" defaultRowHeight="12.75"/>
  <cols>
    <col min="1" max="1" width="9.00390625" style="8" customWidth="1"/>
    <col min="2" max="2" width="58.625" style="8" customWidth="1"/>
    <col min="3" max="3" width="14.125" style="8" customWidth="1"/>
    <col min="4" max="4" width="15.00390625" style="8" customWidth="1"/>
    <col min="5" max="5" width="11.75390625" style="8" customWidth="1"/>
    <col min="6" max="16384" width="9.125" style="8" customWidth="1"/>
  </cols>
  <sheetData>
    <row r="1" spans="2:6" ht="18" customHeight="1">
      <c r="B1" s="41"/>
      <c r="C1" s="42" t="s">
        <v>96</v>
      </c>
      <c r="D1" s="42"/>
      <c r="E1" s="37"/>
      <c r="F1" s="35"/>
    </row>
    <row r="2" spans="2:6" ht="16.5">
      <c r="B2" s="41"/>
      <c r="C2" s="42" t="s">
        <v>112</v>
      </c>
      <c r="D2" s="42"/>
      <c r="E2" s="37"/>
      <c r="F2" s="35"/>
    </row>
    <row r="3" spans="2:6" ht="15.75" customHeight="1">
      <c r="B3" s="41"/>
      <c r="C3" s="42" t="s">
        <v>113</v>
      </c>
      <c r="D3" s="42"/>
      <c r="E3" s="37"/>
      <c r="F3" s="22"/>
    </row>
    <row r="4" spans="2:6" ht="15.75" customHeight="1">
      <c r="B4" s="41"/>
      <c r="C4" s="42" t="s">
        <v>115</v>
      </c>
      <c r="D4" s="42"/>
      <c r="E4" s="37"/>
      <c r="F4" s="22"/>
    </row>
    <row r="5" spans="2:5" ht="7.5" customHeight="1">
      <c r="B5" s="41"/>
      <c r="C5" s="41"/>
      <c r="D5" s="41"/>
      <c r="E5" s="41"/>
    </row>
    <row r="6" spans="1:5" ht="16.5">
      <c r="A6" s="97" t="s">
        <v>33</v>
      </c>
      <c r="B6" s="98"/>
      <c r="C6" s="98"/>
      <c r="D6" s="98"/>
      <c r="E6" s="98"/>
    </row>
    <row r="7" spans="1:5" ht="16.5">
      <c r="A7" s="97" t="s">
        <v>109</v>
      </c>
      <c r="B7" s="98"/>
      <c r="C7" s="98"/>
      <c r="D7" s="98"/>
      <c r="E7" s="98"/>
    </row>
    <row r="8" spans="1:5" ht="16.5">
      <c r="A8" s="97" t="s">
        <v>101</v>
      </c>
      <c r="B8" s="99"/>
      <c r="C8" s="99"/>
      <c r="D8" s="99"/>
      <c r="E8" s="99"/>
    </row>
    <row r="9" spans="1:5" ht="16.5">
      <c r="A9" s="82"/>
      <c r="B9" s="37"/>
      <c r="C9" s="37"/>
      <c r="D9" s="37"/>
      <c r="E9" s="37"/>
    </row>
    <row r="10" spans="1:5" ht="18" customHeight="1">
      <c r="A10" s="100" t="s">
        <v>110</v>
      </c>
      <c r="B10" s="100"/>
      <c r="C10" s="101"/>
      <c r="D10" s="101"/>
      <c r="E10" s="47" t="s">
        <v>100</v>
      </c>
    </row>
    <row r="11" spans="1:5" ht="12.75" customHeight="1">
      <c r="A11" s="95" t="s">
        <v>31</v>
      </c>
      <c r="B11" s="95" t="s">
        <v>97</v>
      </c>
      <c r="C11" s="96" t="s">
        <v>102</v>
      </c>
      <c r="D11" s="96" t="s">
        <v>103</v>
      </c>
      <c r="E11" s="96" t="s">
        <v>104</v>
      </c>
    </row>
    <row r="12" spans="1:5" ht="78" customHeight="1">
      <c r="A12" s="95"/>
      <c r="B12" s="95"/>
      <c r="C12" s="96"/>
      <c r="D12" s="96"/>
      <c r="E12" s="96"/>
    </row>
    <row r="13" spans="1:5" ht="12.75">
      <c r="A13" s="9">
        <v>10000000</v>
      </c>
      <c r="B13" s="10" t="s">
        <v>61</v>
      </c>
      <c r="C13" s="17">
        <f>C14+C22+C29+C37</f>
        <v>477935700</v>
      </c>
      <c r="D13" s="17">
        <f>D14+D22+D29+D37</f>
        <v>141208782.72</v>
      </c>
      <c r="E13" s="19">
        <f aca="true" t="shared" si="0" ref="E13:E46">+D13/C13*100</f>
        <v>29.545560777317952</v>
      </c>
    </row>
    <row r="14" spans="1:5" ht="25.5">
      <c r="A14" s="11">
        <v>11000000</v>
      </c>
      <c r="B14" s="10" t="s">
        <v>59</v>
      </c>
      <c r="C14" s="17">
        <f>C15+C20</f>
        <v>402166400</v>
      </c>
      <c r="D14" s="17">
        <f>D15+D20</f>
        <v>120150384.19000001</v>
      </c>
      <c r="E14" s="19">
        <f>+D14/C14*100</f>
        <v>29.87578877549194</v>
      </c>
    </row>
    <row r="15" spans="1:5" ht="12.75">
      <c r="A15" s="48">
        <v>110100000</v>
      </c>
      <c r="B15" s="10" t="s">
        <v>60</v>
      </c>
      <c r="C15" s="17">
        <f>SUM(C16:C19)</f>
        <v>401852400</v>
      </c>
      <c r="D15" s="17">
        <f>SUM(D16:D19)</f>
        <v>119853121.19000001</v>
      </c>
      <c r="E15" s="19">
        <f t="shared" si="0"/>
        <v>29.8251599816251</v>
      </c>
    </row>
    <row r="16" spans="1:5" ht="25.5">
      <c r="A16" s="12">
        <v>11010100</v>
      </c>
      <c r="B16" s="36" t="s">
        <v>32</v>
      </c>
      <c r="C16" s="18">
        <v>374652400</v>
      </c>
      <c r="D16" s="18">
        <v>108138251.37</v>
      </c>
      <c r="E16" s="20">
        <f t="shared" si="0"/>
        <v>28.863621685060608</v>
      </c>
    </row>
    <row r="17" spans="1:5" ht="51">
      <c r="A17" s="12">
        <v>11010200</v>
      </c>
      <c r="B17" s="36" t="s">
        <v>1</v>
      </c>
      <c r="C17" s="18">
        <v>24000000</v>
      </c>
      <c r="D17" s="18">
        <v>10325005.33</v>
      </c>
      <c r="E17" s="20">
        <f t="shared" si="0"/>
        <v>43.02085554166667</v>
      </c>
    </row>
    <row r="18" spans="1:5" ht="25.5">
      <c r="A18" s="12">
        <v>11010400</v>
      </c>
      <c r="B18" s="36" t="s">
        <v>2</v>
      </c>
      <c r="C18" s="18">
        <v>2000000</v>
      </c>
      <c r="D18" s="18">
        <v>496380.06</v>
      </c>
      <c r="E18" s="20">
        <f t="shared" si="0"/>
        <v>24.819003000000002</v>
      </c>
    </row>
    <row r="19" spans="1:5" ht="25.5">
      <c r="A19" s="12">
        <v>11010500</v>
      </c>
      <c r="B19" s="13" t="s">
        <v>3</v>
      </c>
      <c r="C19" s="18">
        <v>1200000</v>
      </c>
      <c r="D19" s="18">
        <v>893484.43</v>
      </c>
      <c r="E19" s="20">
        <f t="shared" si="0"/>
        <v>74.45703583333334</v>
      </c>
    </row>
    <row r="20" spans="1:5" ht="12.75">
      <c r="A20" s="11">
        <v>11020000</v>
      </c>
      <c r="B20" s="10" t="s">
        <v>4</v>
      </c>
      <c r="C20" s="17">
        <f>C21</f>
        <v>314000</v>
      </c>
      <c r="D20" s="17">
        <f>D21</f>
        <v>297263</v>
      </c>
      <c r="E20" s="19">
        <f t="shared" si="0"/>
        <v>94.66974522292993</v>
      </c>
    </row>
    <row r="21" spans="1:5" ht="25.5">
      <c r="A21" s="12">
        <v>11020200</v>
      </c>
      <c r="B21" s="13" t="s">
        <v>40</v>
      </c>
      <c r="C21" s="18">
        <v>314000</v>
      </c>
      <c r="D21" s="18">
        <v>297263</v>
      </c>
      <c r="E21" s="20">
        <f t="shared" si="0"/>
        <v>94.66974522292993</v>
      </c>
    </row>
    <row r="22" spans="1:5" ht="12.75">
      <c r="A22" s="11">
        <v>13000000</v>
      </c>
      <c r="B22" s="10" t="s">
        <v>5</v>
      </c>
      <c r="C22" s="17">
        <f>C23+C26+C28</f>
        <v>760400</v>
      </c>
      <c r="D22" s="17">
        <f>D23+D26+D28</f>
        <v>410712.17</v>
      </c>
      <c r="E22" s="19">
        <f t="shared" si="0"/>
        <v>54.01264729089953</v>
      </c>
    </row>
    <row r="23" spans="1:5" ht="12.75">
      <c r="A23" s="11">
        <v>13010000</v>
      </c>
      <c r="B23" s="10" t="s">
        <v>6</v>
      </c>
      <c r="C23" s="17">
        <f>C25+C24</f>
        <v>30000</v>
      </c>
      <c r="D23" s="17">
        <f>D25+D24</f>
        <v>20180.63</v>
      </c>
      <c r="E23" s="19">
        <f t="shared" si="0"/>
        <v>67.26876666666666</v>
      </c>
    </row>
    <row r="24" spans="1:5" ht="25.5">
      <c r="A24" s="12">
        <v>13010100</v>
      </c>
      <c r="B24" s="30" t="s">
        <v>77</v>
      </c>
      <c r="C24" s="18">
        <v>10000</v>
      </c>
      <c r="D24" s="18">
        <v>0</v>
      </c>
      <c r="E24" s="20">
        <f t="shared" si="0"/>
        <v>0</v>
      </c>
    </row>
    <row r="25" spans="1:5" ht="38.25">
      <c r="A25" s="12">
        <v>13010200</v>
      </c>
      <c r="B25" s="13" t="s">
        <v>41</v>
      </c>
      <c r="C25" s="18">
        <v>20000</v>
      </c>
      <c r="D25" s="18">
        <v>20180.63</v>
      </c>
      <c r="E25" s="20">
        <f t="shared" si="0"/>
        <v>100.90315000000001</v>
      </c>
    </row>
    <row r="26" spans="1:5" ht="12.75" customHeight="1">
      <c r="A26" s="11">
        <v>13030000</v>
      </c>
      <c r="B26" s="71" t="s">
        <v>86</v>
      </c>
      <c r="C26" s="72">
        <f>+C27</f>
        <v>200000</v>
      </c>
      <c r="D26" s="72">
        <f>+D27</f>
        <v>36816.54</v>
      </c>
      <c r="E26" s="78">
        <f t="shared" si="0"/>
        <v>18.40827</v>
      </c>
    </row>
    <row r="27" spans="1:5" ht="25.5">
      <c r="A27" s="12">
        <v>13030100</v>
      </c>
      <c r="B27" s="73" t="s">
        <v>87</v>
      </c>
      <c r="C27" s="33">
        <v>200000</v>
      </c>
      <c r="D27" s="33">
        <v>36816.54</v>
      </c>
      <c r="E27" s="32">
        <f t="shared" si="0"/>
        <v>18.40827</v>
      </c>
    </row>
    <row r="28" spans="1:5" ht="25.5">
      <c r="A28" s="11">
        <v>13040100</v>
      </c>
      <c r="B28" s="74" t="s">
        <v>88</v>
      </c>
      <c r="C28" s="34">
        <v>530400</v>
      </c>
      <c r="D28" s="34">
        <v>353715</v>
      </c>
      <c r="E28" s="31">
        <f t="shared" si="0"/>
        <v>66.68834841628959</v>
      </c>
    </row>
    <row r="29" spans="1:5" ht="12.75">
      <c r="A29" s="11">
        <v>14000000</v>
      </c>
      <c r="B29" s="10" t="s">
        <v>7</v>
      </c>
      <c r="C29" s="17">
        <f>C34+C30+C32</f>
        <v>15200000</v>
      </c>
      <c r="D29" s="17">
        <f>D34+D30+D32</f>
        <v>3883504.63</v>
      </c>
      <c r="E29" s="19">
        <f t="shared" si="0"/>
        <v>25.549372565789476</v>
      </c>
    </row>
    <row r="30" spans="1:5" ht="25.5">
      <c r="A30" s="11">
        <v>14020000</v>
      </c>
      <c r="B30" s="21" t="s">
        <v>64</v>
      </c>
      <c r="C30" s="17">
        <f>C31</f>
        <v>400000</v>
      </c>
      <c r="D30" s="17">
        <f>D31</f>
        <v>166065.57</v>
      </c>
      <c r="E30" s="19">
        <f t="shared" si="0"/>
        <v>41.5163925</v>
      </c>
    </row>
    <row r="31" spans="1:5" ht="12.75">
      <c r="A31" s="12">
        <v>14021900</v>
      </c>
      <c r="B31" s="13" t="s">
        <v>63</v>
      </c>
      <c r="C31" s="18">
        <v>400000</v>
      </c>
      <c r="D31" s="18">
        <v>166065.57</v>
      </c>
      <c r="E31" s="20">
        <f t="shared" si="0"/>
        <v>41.5163925</v>
      </c>
    </row>
    <row r="32" spans="1:5" ht="25.5">
      <c r="A32" s="11">
        <v>14030000</v>
      </c>
      <c r="B32" s="21" t="s">
        <v>65</v>
      </c>
      <c r="C32" s="17">
        <f>C33</f>
        <v>3000000</v>
      </c>
      <c r="D32" s="17">
        <f>D33</f>
        <v>984145.43</v>
      </c>
      <c r="E32" s="19">
        <f t="shared" si="0"/>
        <v>32.80484766666667</v>
      </c>
    </row>
    <row r="33" spans="1:5" ht="12.75">
      <c r="A33" s="12">
        <v>14031900</v>
      </c>
      <c r="B33" s="13" t="s">
        <v>63</v>
      </c>
      <c r="C33" s="18">
        <v>3000000</v>
      </c>
      <c r="D33" s="18">
        <v>984145.43</v>
      </c>
      <c r="E33" s="20">
        <f t="shared" si="0"/>
        <v>32.80484766666667</v>
      </c>
    </row>
    <row r="34" spans="1:5" ht="25.5">
      <c r="A34" s="11">
        <v>14040000</v>
      </c>
      <c r="B34" s="10" t="s">
        <v>39</v>
      </c>
      <c r="C34" s="17">
        <f>C35+C36</f>
        <v>11800000</v>
      </c>
      <c r="D34" s="17">
        <f>D35+D36</f>
        <v>2733293.63</v>
      </c>
      <c r="E34" s="19">
        <f t="shared" si="0"/>
        <v>23.16350533898305</v>
      </c>
    </row>
    <row r="35" spans="1:5" ht="63.75">
      <c r="A35" s="85">
        <v>14040100</v>
      </c>
      <c r="B35" s="84" t="s">
        <v>105</v>
      </c>
      <c r="C35" s="18">
        <v>4800000</v>
      </c>
      <c r="D35" s="18">
        <v>1050724.34</v>
      </c>
      <c r="E35" s="20">
        <f t="shared" si="0"/>
        <v>21.89009041666667</v>
      </c>
    </row>
    <row r="36" spans="1:5" ht="51">
      <c r="A36" s="29">
        <v>14040200</v>
      </c>
      <c r="B36" s="84" t="s">
        <v>106</v>
      </c>
      <c r="C36" s="18">
        <v>7000000</v>
      </c>
      <c r="D36" s="18">
        <v>1682569.29</v>
      </c>
      <c r="E36" s="20">
        <f t="shared" si="0"/>
        <v>24.036704142857143</v>
      </c>
    </row>
    <row r="37" spans="1:5" ht="25.5">
      <c r="A37" s="11">
        <v>18000000</v>
      </c>
      <c r="B37" s="79" t="s">
        <v>90</v>
      </c>
      <c r="C37" s="34">
        <f>C38+C47+C50</f>
        <v>59808900</v>
      </c>
      <c r="D37" s="17">
        <f>D38+D47+D50</f>
        <v>16764181.73</v>
      </c>
      <c r="E37" s="19">
        <f t="shared" si="0"/>
        <v>28.02957708635337</v>
      </c>
    </row>
    <row r="38" spans="1:5" ht="12.75">
      <c r="A38" s="11">
        <v>18010000</v>
      </c>
      <c r="B38" s="80" t="s">
        <v>8</v>
      </c>
      <c r="C38" s="34">
        <f>SUM(C39:C46)</f>
        <v>32765900</v>
      </c>
      <c r="D38" s="17">
        <f>SUM(D39:D46)</f>
        <v>8932617.379999999</v>
      </c>
      <c r="E38" s="19">
        <f t="shared" si="0"/>
        <v>27.26193200858209</v>
      </c>
    </row>
    <row r="39" spans="1:5" ht="25.5" customHeight="1">
      <c r="A39" s="12">
        <v>18010100</v>
      </c>
      <c r="B39" s="13" t="s">
        <v>49</v>
      </c>
      <c r="C39" s="18">
        <v>15400</v>
      </c>
      <c r="D39" s="18">
        <v>4772.29</v>
      </c>
      <c r="E39" s="20">
        <f t="shared" si="0"/>
        <v>30.988896103896103</v>
      </c>
    </row>
    <row r="40" spans="1:5" ht="25.5" customHeight="1">
      <c r="A40" s="12">
        <v>18010200</v>
      </c>
      <c r="B40" s="13" t="s">
        <v>42</v>
      </c>
      <c r="C40" s="18">
        <v>200000</v>
      </c>
      <c r="D40" s="18">
        <v>240070.88</v>
      </c>
      <c r="E40" s="20">
        <f t="shared" si="0"/>
        <v>120.03544</v>
      </c>
    </row>
    <row r="41" spans="1:5" ht="25.5" customHeight="1">
      <c r="A41" s="12">
        <v>18010300</v>
      </c>
      <c r="B41" s="14" t="s">
        <v>66</v>
      </c>
      <c r="C41" s="18">
        <v>300000</v>
      </c>
      <c r="D41" s="18">
        <v>117862.93</v>
      </c>
      <c r="E41" s="20">
        <f t="shared" si="0"/>
        <v>39.287643333333335</v>
      </c>
    </row>
    <row r="42" spans="1:5" ht="38.25">
      <c r="A42" s="12">
        <v>18010400</v>
      </c>
      <c r="B42" s="13" t="s">
        <v>43</v>
      </c>
      <c r="C42" s="18">
        <v>1211000</v>
      </c>
      <c r="D42" s="18">
        <v>300355.29</v>
      </c>
      <c r="E42" s="20">
        <f t="shared" si="0"/>
        <v>24.802253509496282</v>
      </c>
    </row>
    <row r="43" spans="1:5" ht="12.75">
      <c r="A43" s="12">
        <v>18010500</v>
      </c>
      <c r="B43" s="13" t="s">
        <v>9</v>
      </c>
      <c r="C43" s="18">
        <v>22796000</v>
      </c>
      <c r="D43" s="18">
        <v>6443205.54</v>
      </c>
      <c r="E43" s="20">
        <f t="shared" si="0"/>
        <v>28.264632128443584</v>
      </c>
    </row>
    <row r="44" spans="1:5" ht="12.75">
      <c r="A44" s="12">
        <v>18010600</v>
      </c>
      <c r="B44" s="13" t="s">
        <v>10</v>
      </c>
      <c r="C44" s="18">
        <v>6313300</v>
      </c>
      <c r="D44" s="18">
        <v>1353384.63</v>
      </c>
      <c r="E44" s="20">
        <f t="shared" si="0"/>
        <v>21.437039741498108</v>
      </c>
    </row>
    <row r="45" spans="1:5" ht="12.75">
      <c r="A45" s="12">
        <v>18010700</v>
      </c>
      <c r="B45" s="13" t="s">
        <v>11</v>
      </c>
      <c r="C45" s="18">
        <v>260000</v>
      </c>
      <c r="D45" s="18">
        <v>74668.77</v>
      </c>
      <c r="E45" s="20">
        <f t="shared" si="0"/>
        <v>28.718757692307694</v>
      </c>
    </row>
    <row r="46" spans="1:5" ht="12.75">
      <c r="A46" s="12">
        <v>18010900</v>
      </c>
      <c r="B46" s="13" t="s">
        <v>12</v>
      </c>
      <c r="C46" s="18">
        <v>1670200</v>
      </c>
      <c r="D46" s="18">
        <v>398297.05</v>
      </c>
      <c r="E46" s="20">
        <f t="shared" si="0"/>
        <v>23.84726679439588</v>
      </c>
    </row>
    <row r="47" spans="1:5" ht="12.75">
      <c r="A47" s="11">
        <v>18030000</v>
      </c>
      <c r="B47" s="10" t="s">
        <v>13</v>
      </c>
      <c r="C47" s="17">
        <f>C48+C49</f>
        <v>110600</v>
      </c>
      <c r="D47" s="17">
        <f>D48+D49</f>
        <v>11095.17</v>
      </c>
      <c r="E47" s="19">
        <f aca="true" t="shared" si="1" ref="E47:E57">+D47/C47*100</f>
        <v>10.031799276672695</v>
      </c>
    </row>
    <row r="48" spans="1:5" ht="12.75">
      <c r="A48" s="12">
        <v>18030100</v>
      </c>
      <c r="B48" s="13" t="s">
        <v>14</v>
      </c>
      <c r="C48" s="18">
        <v>10600</v>
      </c>
      <c r="D48" s="18">
        <v>2827.67</v>
      </c>
      <c r="E48" s="20">
        <f t="shared" si="1"/>
        <v>26.6761320754717</v>
      </c>
    </row>
    <row r="49" spans="1:5" ht="12.75">
      <c r="A49" s="12">
        <v>18030200</v>
      </c>
      <c r="B49" s="13" t="s">
        <v>15</v>
      </c>
      <c r="C49" s="18">
        <v>100000</v>
      </c>
      <c r="D49" s="18">
        <v>8267.5</v>
      </c>
      <c r="E49" s="20">
        <f t="shared" si="1"/>
        <v>8.2675</v>
      </c>
    </row>
    <row r="50" spans="1:5" ht="12.75">
      <c r="A50" s="11">
        <v>18050000</v>
      </c>
      <c r="B50" s="10" t="s">
        <v>16</v>
      </c>
      <c r="C50" s="17">
        <f>SUM(C51:C53)</f>
        <v>26932400</v>
      </c>
      <c r="D50" s="17">
        <f>SUM(D51:D53)</f>
        <v>7820469.180000001</v>
      </c>
      <c r="E50" s="19">
        <f t="shared" si="1"/>
        <v>29.037401716891182</v>
      </c>
    </row>
    <row r="51" spans="1:5" ht="12.75">
      <c r="A51" s="12">
        <v>18050300</v>
      </c>
      <c r="B51" s="13" t="s">
        <v>17</v>
      </c>
      <c r="C51" s="18">
        <v>2100000</v>
      </c>
      <c r="D51" s="18">
        <v>542679.03</v>
      </c>
      <c r="E51" s="20">
        <f t="shared" si="1"/>
        <v>25.84185857142857</v>
      </c>
    </row>
    <row r="52" spans="1:5" ht="12.75">
      <c r="A52" s="12">
        <v>18050400</v>
      </c>
      <c r="B52" s="13" t="s">
        <v>18</v>
      </c>
      <c r="C52" s="18">
        <v>24578900</v>
      </c>
      <c r="D52" s="18">
        <v>7185533.79</v>
      </c>
      <c r="E52" s="20">
        <f t="shared" si="1"/>
        <v>29.234562124423796</v>
      </c>
    </row>
    <row r="53" spans="1:5" ht="38.25">
      <c r="A53" s="12">
        <v>18050500</v>
      </c>
      <c r="B53" s="13" t="s">
        <v>19</v>
      </c>
      <c r="C53" s="18">
        <v>253500</v>
      </c>
      <c r="D53" s="18">
        <v>92256.36</v>
      </c>
      <c r="E53" s="20">
        <f t="shared" si="1"/>
        <v>36.393041420118344</v>
      </c>
    </row>
    <row r="54" spans="1:5" ht="12.75">
      <c r="A54" s="11">
        <v>20000000</v>
      </c>
      <c r="B54" s="10" t="s">
        <v>21</v>
      </c>
      <c r="C54" s="17">
        <f>C55+C61+C72</f>
        <v>3153600</v>
      </c>
      <c r="D54" s="17">
        <f>D55+D61+D72</f>
        <v>1110663.2</v>
      </c>
      <c r="E54" s="19">
        <f t="shared" si="1"/>
        <v>35.21889903602232</v>
      </c>
    </row>
    <row r="55" spans="1:5" ht="12.75">
      <c r="A55" s="11">
        <v>21000000</v>
      </c>
      <c r="B55" s="10" t="s">
        <v>44</v>
      </c>
      <c r="C55" s="17">
        <f>C56+C58</f>
        <v>311500</v>
      </c>
      <c r="D55" s="17">
        <f>D56+D58</f>
        <v>111134</v>
      </c>
      <c r="E55" s="19">
        <f t="shared" si="1"/>
        <v>35.67704654895666</v>
      </c>
    </row>
    <row r="56" spans="1:5" ht="63.75">
      <c r="A56" s="11">
        <v>21010000</v>
      </c>
      <c r="B56" s="10" t="s">
        <v>76</v>
      </c>
      <c r="C56" s="17">
        <f>C57</f>
        <v>209500</v>
      </c>
      <c r="D56" s="17">
        <f>D57</f>
        <v>53055</v>
      </c>
      <c r="E56" s="19">
        <f t="shared" si="1"/>
        <v>25.324582338902147</v>
      </c>
    </row>
    <row r="57" spans="1:5" ht="25.5" customHeight="1">
      <c r="A57" s="12">
        <v>21010300</v>
      </c>
      <c r="B57" s="13" t="s">
        <v>45</v>
      </c>
      <c r="C57" s="18">
        <v>209500</v>
      </c>
      <c r="D57" s="18">
        <v>53055</v>
      </c>
      <c r="E57" s="20">
        <f t="shared" si="1"/>
        <v>25.324582338902147</v>
      </c>
    </row>
    <row r="58" spans="1:5" ht="12.75">
      <c r="A58" s="11">
        <v>21080000</v>
      </c>
      <c r="B58" s="10" t="s">
        <v>51</v>
      </c>
      <c r="C58" s="17">
        <f>C59+C60</f>
        <v>102000</v>
      </c>
      <c r="D58" s="17">
        <f>D59+D60</f>
        <v>58079</v>
      </c>
      <c r="E58" s="19">
        <f>+D58/C58*100</f>
        <v>56.94019607843137</v>
      </c>
    </row>
    <row r="59" spans="1:5" ht="12.75">
      <c r="A59" s="75">
        <v>21081100</v>
      </c>
      <c r="B59" s="13" t="s">
        <v>46</v>
      </c>
      <c r="C59" s="18">
        <v>100000</v>
      </c>
      <c r="D59" s="18">
        <v>57409</v>
      </c>
      <c r="E59" s="20">
        <f>+D59/C59*100</f>
        <v>57.409</v>
      </c>
    </row>
    <row r="60" spans="1:5" ht="51" customHeight="1">
      <c r="A60" s="12">
        <v>21082400</v>
      </c>
      <c r="B60" s="83" t="s">
        <v>99</v>
      </c>
      <c r="C60" s="18">
        <v>2000</v>
      </c>
      <c r="D60" s="18">
        <v>670</v>
      </c>
      <c r="E60" s="20">
        <f>+D60/C60*100</f>
        <v>33.5</v>
      </c>
    </row>
    <row r="61" spans="1:5" ht="25.5">
      <c r="A61" s="11">
        <v>22000000</v>
      </c>
      <c r="B61" s="10" t="s">
        <v>47</v>
      </c>
      <c r="C61" s="17">
        <f>C62+C66+C68</f>
        <v>2830100</v>
      </c>
      <c r="D61" s="17">
        <f>D62+D66+D68</f>
        <v>789051.18</v>
      </c>
      <c r="E61" s="19">
        <f aca="true" t="shared" si="2" ref="E61:E69">+D61/C61*100</f>
        <v>27.88068195470125</v>
      </c>
    </row>
    <row r="62" spans="1:5" ht="12.75">
      <c r="A62" s="11">
        <v>22010000</v>
      </c>
      <c r="B62" s="10" t="s">
        <v>22</v>
      </c>
      <c r="C62" s="17">
        <f>SUM(C63:C65)</f>
        <v>1240000</v>
      </c>
      <c r="D62" s="17">
        <f>SUM(D63:D65)</f>
        <v>429246.03</v>
      </c>
      <c r="E62" s="19">
        <f t="shared" si="2"/>
        <v>34.61661532258064</v>
      </c>
    </row>
    <row r="63" spans="1:5" ht="12.75">
      <c r="A63" s="12">
        <v>22012500</v>
      </c>
      <c r="B63" s="13" t="s">
        <v>23</v>
      </c>
      <c r="C63" s="18">
        <v>1200000</v>
      </c>
      <c r="D63" s="18">
        <v>384016.03</v>
      </c>
      <c r="E63" s="20">
        <f t="shared" si="2"/>
        <v>32.001335833333336</v>
      </c>
    </row>
    <row r="64" spans="1:5" ht="25.5">
      <c r="A64" s="16">
        <v>22012600</v>
      </c>
      <c r="B64" s="15" t="s">
        <v>62</v>
      </c>
      <c r="C64" s="18">
        <v>40000</v>
      </c>
      <c r="D64" s="18">
        <v>42550</v>
      </c>
      <c r="E64" s="20">
        <f t="shared" si="2"/>
        <v>106.375</v>
      </c>
    </row>
    <row r="65" spans="1:5" ht="63" customHeight="1">
      <c r="A65" s="16">
        <v>22012900</v>
      </c>
      <c r="B65" s="30" t="s">
        <v>107</v>
      </c>
      <c r="C65" s="18">
        <v>0</v>
      </c>
      <c r="D65" s="18">
        <v>2680</v>
      </c>
      <c r="E65" s="20"/>
    </row>
    <row r="66" spans="1:5" ht="25.5">
      <c r="A66" s="11">
        <v>22080000</v>
      </c>
      <c r="B66" s="10" t="s">
        <v>52</v>
      </c>
      <c r="C66" s="17">
        <f>C67</f>
        <v>1404900</v>
      </c>
      <c r="D66" s="17">
        <f>D67</f>
        <v>318128.78</v>
      </c>
      <c r="E66" s="19">
        <f t="shared" si="2"/>
        <v>22.64422948252545</v>
      </c>
    </row>
    <row r="67" spans="1:5" ht="25.5" customHeight="1">
      <c r="A67" s="12">
        <v>22080400</v>
      </c>
      <c r="B67" s="13" t="s">
        <v>108</v>
      </c>
      <c r="C67" s="18">
        <v>1404900</v>
      </c>
      <c r="D67" s="18">
        <v>318128.78</v>
      </c>
      <c r="E67" s="20">
        <f t="shared" si="2"/>
        <v>22.64422948252545</v>
      </c>
    </row>
    <row r="68" spans="1:5" ht="12.75">
      <c r="A68" s="11">
        <v>22090000</v>
      </c>
      <c r="B68" s="10" t="s">
        <v>24</v>
      </c>
      <c r="C68" s="17">
        <f>C69+C71+C70</f>
        <v>185200</v>
      </c>
      <c r="D68" s="17">
        <f>D69+D71+D70</f>
        <v>41676.37</v>
      </c>
      <c r="E68" s="19">
        <f t="shared" si="2"/>
        <v>22.503439524838015</v>
      </c>
    </row>
    <row r="69" spans="1:5" ht="38.25">
      <c r="A69" s="12">
        <v>22090100</v>
      </c>
      <c r="B69" s="13" t="s">
        <v>25</v>
      </c>
      <c r="C69" s="18">
        <v>180000</v>
      </c>
      <c r="D69" s="18">
        <v>40247.47</v>
      </c>
      <c r="E69" s="20">
        <f t="shared" si="2"/>
        <v>22.359705555555557</v>
      </c>
    </row>
    <row r="70" spans="1:5" ht="12.75">
      <c r="A70" s="12">
        <v>22090200</v>
      </c>
      <c r="B70" s="76" t="s">
        <v>89</v>
      </c>
      <c r="C70" s="18">
        <v>0</v>
      </c>
      <c r="D70" s="18">
        <v>0.9</v>
      </c>
      <c r="E70" s="20"/>
    </row>
    <row r="71" spans="1:5" ht="25.5">
      <c r="A71" s="12">
        <v>22090400</v>
      </c>
      <c r="B71" s="77" t="s">
        <v>48</v>
      </c>
      <c r="C71" s="18">
        <v>5200</v>
      </c>
      <c r="D71" s="18">
        <v>1428</v>
      </c>
      <c r="E71" s="20">
        <f>+D71/C71*100</f>
        <v>27.46153846153846</v>
      </c>
    </row>
    <row r="72" spans="1:5" ht="12.75">
      <c r="A72" s="11">
        <v>24000000</v>
      </c>
      <c r="B72" s="10" t="s">
        <v>53</v>
      </c>
      <c r="C72" s="17">
        <f>C73</f>
        <v>12000</v>
      </c>
      <c r="D72" s="17">
        <f>D73</f>
        <v>210478.02</v>
      </c>
      <c r="E72" s="19">
        <f>+D72/C72*100</f>
        <v>1753.9835</v>
      </c>
    </row>
    <row r="73" spans="1:5" ht="12.75">
      <c r="A73" s="11">
        <v>24060000</v>
      </c>
      <c r="B73" s="10" t="s">
        <v>54</v>
      </c>
      <c r="C73" s="17">
        <f>C74</f>
        <v>12000</v>
      </c>
      <c r="D73" s="17">
        <f>D74</f>
        <v>210478.02</v>
      </c>
      <c r="E73" s="19">
        <f>+D73/C73*100</f>
        <v>1753.9835</v>
      </c>
    </row>
    <row r="74" spans="1:5" ht="12.75">
      <c r="A74" s="12">
        <v>24060300</v>
      </c>
      <c r="B74" s="13" t="s">
        <v>54</v>
      </c>
      <c r="C74" s="18">
        <v>12000</v>
      </c>
      <c r="D74" s="18">
        <v>210478.02</v>
      </c>
      <c r="E74" s="20">
        <f>+D74/C74*100</f>
        <v>1753.9835</v>
      </c>
    </row>
    <row r="75" spans="1:5" ht="12.75">
      <c r="A75" s="60"/>
      <c r="B75" s="60" t="s">
        <v>85</v>
      </c>
      <c r="C75" s="44">
        <f>+C54+C13</f>
        <v>481089300</v>
      </c>
      <c r="D75" s="44">
        <f>+D54+D13</f>
        <v>142319445.92</v>
      </c>
      <c r="E75" s="45">
        <f aca="true" t="shared" si="3" ref="E75:E87">+D75/C75*100</f>
        <v>29.58275021290226</v>
      </c>
    </row>
    <row r="76" spans="1:5" ht="12.75">
      <c r="A76" s="61">
        <v>40000000</v>
      </c>
      <c r="B76" s="46" t="s">
        <v>28</v>
      </c>
      <c r="C76" s="44">
        <f>C77</f>
        <v>70796700</v>
      </c>
      <c r="D76" s="44">
        <f>D77</f>
        <v>16601300</v>
      </c>
      <c r="E76" s="45">
        <f t="shared" si="3"/>
        <v>23.449256815642535</v>
      </c>
    </row>
    <row r="77" spans="1:5" ht="12.75">
      <c r="A77" s="11">
        <v>41000000</v>
      </c>
      <c r="B77" s="10" t="s">
        <v>29</v>
      </c>
      <c r="C77" s="17">
        <f>+C78</f>
        <v>70796700</v>
      </c>
      <c r="D77" s="17">
        <f>+D78</f>
        <v>16601300</v>
      </c>
      <c r="E77" s="19">
        <f t="shared" si="3"/>
        <v>23.449256815642535</v>
      </c>
    </row>
    <row r="78" spans="1:5" ht="12.75">
      <c r="A78" s="11">
        <v>4103000</v>
      </c>
      <c r="B78" s="10" t="s">
        <v>69</v>
      </c>
      <c r="C78" s="17">
        <f>+C79</f>
        <v>70796700</v>
      </c>
      <c r="D78" s="17">
        <f>+D79</f>
        <v>16601300</v>
      </c>
      <c r="E78" s="19">
        <f t="shared" si="3"/>
        <v>23.449256815642535</v>
      </c>
    </row>
    <row r="79" spans="1:5" ht="12.75">
      <c r="A79" s="40">
        <v>41033900</v>
      </c>
      <c r="B79" s="38" t="s">
        <v>30</v>
      </c>
      <c r="C79" s="18">
        <v>70796700</v>
      </c>
      <c r="D79" s="18">
        <v>16601300</v>
      </c>
      <c r="E79" s="20">
        <f t="shared" si="3"/>
        <v>23.449256815642535</v>
      </c>
    </row>
    <row r="80" spans="1:5" ht="25.5">
      <c r="A80" s="62"/>
      <c r="B80" s="63" t="s">
        <v>58</v>
      </c>
      <c r="C80" s="44">
        <f>+C75+C76</f>
        <v>551886000</v>
      </c>
      <c r="D80" s="44">
        <f>+D75+D76</f>
        <v>158920745.92</v>
      </c>
      <c r="E80" s="45">
        <f>+D80/C80*100</f>
        <v>28.795937189926903</v>
      </c>
    </row>
    <row r="81" spans="1:5" ht="12.75">
      <c r="A81" s="11">
        <v>41040000</v>
      </c>
      <c r="B81" s="55" t="s">
        <v>68</v>
      </c>
      <c r="C81" s="17">
        <f>C82</f>
        <v>800044</v>
      </c>
      <c r="D81" s="17">
        <f>D82</f>
        <v>200013</v>
      </c>
      <c r="E81" s="19">
        <f t="shared" si="3"/>
        <v>25.000249986250754</v>
      </c>
    </row>
    <row r="82" spans="1:5" ht="38.25">
      <c r="A82" s="12">
        <v>41040200</v>
      </c>
      <c r="B82" s="54" t="s">
        <v>67</v>
      </c>
      <c r="C82" s="18">
        <v>800044</v>
      </c>
      <c r="D82" s="18">
        <v>200013</v>
      </c>
      <c r="E82" s="20">
        <f t="shared" si="3"/>
        <v>25.000249986250754</v>
      </c>
    </row>
    <row r="83" spans="1:5" ht="12.75">
      <c r="A83" s="11">
        <v>41050000</v>
      </c>
      <c r="B83" s="39" t="s">
        <v>71</v>
      </c>
      <c r="C83" s="17">
        <f>SUM(C84:C86)</f>
        <v>2078663</v>
      </c>
      <c r="D83" s="17">
        <f>SUM(D84:D86)</f>
        <v>494633</v>
      </c>
      <c r="E83" s="19">
        <f t="shared" si="3"/>
        <v>23.795728311900486</v>
      </c>
    </row>
    <row r="84" spans="1:5" ht="25.5">
      <c r="A84" s="59" t="s">
        <v>79</v>
      </c>
      <c r="B84" s="56" t="s">
        <v>78</v>
      </c>
      <c r="C84" s="33">
        <v>1324300</v>
      </c>
      <c r="D84" s="33">
        <v>299880</v>
      </c>
      <c r="E84" s="32">
        <f t="shared" si="3"/>
        <v>22.64441591784339</v>
      </c>
    </row>
    <row r="85" spans="1:5" ht="38.25">
      <c r="A85" s="59" t="s">
        <v>81</v>
      </c>
      <c r="B85" s="56" t="s">
        <v>80</v>
      </c>
      <c r="C85" s="33">
        <v>550715</v>
      </c>
      <c r="D85" s="33">
        <v>137679</v>
      </c>
      <c r="E85" s="32">
        <f t="shared" si="3"/>
        <v>25.000045395531263</v>
      </c>
    </row>
    <row r="86" spans="1:5" ht="12.75">
      <c r="A86" s="29">
        <v>41053900</v>
      </c>
      <c r="B86" s="30" t="s">
        <v>70</v>
      </c>
      <c r="C86" s="18">
        <v>203648</v>
      </c>
      <c r="D86" s="18">
        <v>57074</v>
      </c>
      <c r="E86" s="20">
        <f t="shared" si="3"/>
        <v>28.025809239472032</v>
      </c>
    </row>
    <row r="87" spans="1:5" ht="24" customHeight="1">
      <c r="A87" s="43"/>
      <c r="B87" s="70" t="s">
        <v>73</v>
      </c>
      <c r="C87" s="44">
        <f>C75+C76+C81+C83</f>
        <v>554764707</v>
      </c>
      <c r="D87" s="44">
        <f>D75+D76+D81+D83</f>
        <v>159615391.92</v>
      </c>
      <c r="E87" s="45">
        <f t="shared" si="3"/>
        <v>28.771727888594757</v>
      </c>
    </row>
    <row r="88" spans="1:5" ht="12.75">
      <c r="A88" s="66"/>
      <c r="B88" s="67"/>
      <c r="C88" s="68"/>
      <c r="D88" s="68"/>
      <c r="E88" s="69"/>
    </row>
    <row r="89" spans="1:5" ht="27.75" customHeight="1">
      <c r="A89" s="93" t="s">
        <v>111</v>
      </c>
      <c r="B89" s="93"/>
      <c r="C89" s="94"/>
      <c r="D89" s="94"/>
      <c r="E89" s="53" t="s">
        <v>100</v>
      </c>
    </row>
    <row r="90" spans="1:5" ht="15" customHeight="1">
      <c r="A90" s="23"/>
      <c r="B90" s="3"/>
      <c r="C90" s="23"/>
      <c r="D90" s="23"/>
      <c r="E90" s="81"/>
    </row>
    <row r="91" spans="1:5" ht="18.75" customHeight="1">
      <c r="A91" s="95" t="s">
        <v>31</v>
      </c>
      <c r="B91" s="95" t="s">
        <v>97</v>
      </c>
      <c r="C91" s="96" t="s">
        <v>102</v>
      </c>
      <c r="D91" s="96" t="s">
        <v>103</v>
      </c>
      <c r="E91" s="96" t="s">
        <v>104</v>
      </c>
    </row>
    <row r="92" spans="1:5" ht="74.25" customHeight="1">
      <c r="A92" s="95"/>
      <c r="B92" s="95"/>
      <c r="C92" s="96"/>
      <c r="D92" s="96"/>
      <c r="E92" s="96"/>
    </row>
    <row r="93" spans="1:5" ht="12.75">
      <c r="A93" s="4">
        <v>10000000</v>
      </c>
      <c r="B93" s="5" t="s">
        <v>0</v>
      </c>
      <c r="C93" s="24">
        <f>C94</f>
        <v>163500</v>
      </c>
      <c r="D93" s="24">
        <f>D94</f>
        <v>60833.16</v>
      </c>
      <c r="E93" s="19">
        <f aca="true" t="shared" si="4" ref="E93:E98">+D93/C93*100</f>
        <v>37.206825688073394</v>
      </c>
    </row>
    <row r="94" spans="1:5" ht="12.75">
      <c r="A94" s="6">
        <v>19000000</v>
      </c>
      <c r="B94" s="7" t="s">
        <v>50</v>
      </c>
      <c r="C94" s="25">
        <f>C95</f>
        <v>163500</v>
      </c>
      <c r="D94" s="25">
        <f>D95</f>
        <v>60833.16</v>
      </c>
      <c r="E94" s="19">
        <f t="shared" si="4"/>
        <v>37.206825688073394</v>
      </c>
    </row>
    <row r="95" spans="1:5" ht="12.75">
      <c r="A95" s="6">
        <v>19010000</v>
      </c>
      <c r="B95" s="7" t="s">
        <v>20</v>
      </c>
      <c r="C95" s="25">
        <f>SUM(C96:C97)</f>
        <v>163500</v>
      </c>
      <c r="D95" s="25">
        <f>SUM(D96:D97)</f>
        <v>60833.16</v>
      </c>
      <c r="E95" s="19">
        <f t="shared" si="4"/>
        <v>37.206825688073394</v>
      </c>
    </row>
    <row r="96" spans="1:5" ht="38.25" customHeight="1">
      <c r="A96" s="57">
        <v>19010100</v>
      </c>
      <c r="B96" s="65" t="s">
        <v>82</v>
      </c>
      <c r="C96" s="26">
        <v>20500</v>
      </c>
      <c r="D96" s="26">
        <v>8855.68</v>
      </c>
      <c r="E96" s="20">
        <f t="shared" si="4"/>
        <v>43.19843902439025</v>
      </c>
    </row>
    <row r="97" spans="1:5" ht="38.25">
      <c r="A97" s="57">
        <v>19010300</v>
      </c>
      <c r="B97" s="65" t="s">
        <v>34</v>
      </c>
      <c r="C97" s="26">
        <v>143000</v>
      </c>
      <c r="D97" s="26">
        <v>51977.48</v>
      </c>
      <c r="E97" s="20">
        <f t="shared" si="4"/>
        <v>36.34788811188812</v>
      </c>
    </row>
    <row r="98" spans="1:5" ht="12.75">
      <c r="A98" s="4">
        <v>20000000</v>
      </c>
      <c r="B98" s="5" t="s">
        <v>21</v>
      </c>
      <c r="C98" s="24">
        <f>C99+C102</f>
        <v>5943767</v>
      </c>
      <c r="D98" s="24">
        <f>D99+D102</f>
        <v>2491131.67</v>
      </c>
      <c r="E98" s="19">
        <f t="shared" si="4"/>
        <v>41.91166426947759</v>
      </c>
    </row>
    <row r="99" spans="1:5" ht="12.75">
      <c r="A99" s="4">
        <v>24000000</v>
      </c>
      <c r="B99" s="5" t="s">
        <v>55</v>
      </c>
      <c r="C99" s="25">
        <f>C100</f>
        <v>0</v>
      </c>
      <c r="D99" s="25">
        <f>D100</f>
        <v>252.95</v>
      </c>
      <c r="E99" s="19">
        <v>0</v>
      </c>
    </row>
    <row r="100" spans="1:5" ht="12.75">
      <c r="A100" s="4">
        <v>24060000</v>
      </c>
      <c r="B100" s="5" t="s">
        <v>51</v>
      </c>
      <c r="C100" s="28">
        <f>C101</f>
        <v>0</v>
      </c>
      <c r="D100" s="28">
        <f>D101</f>
        <v>252.95</v>
      </c>
      <c r="E100" s="19">
        <v>0</v>
      </c>
    </row>
    <row r="101" spans="1:5" ht="38.25">
      <c r="A101" s="58">
        <v>24062100</v>
      </c>
      <c r="B101" s="65" t="s">
        <v>83</v>
      </c>
      <c r="C101" s="27">
        <v>0</v>
      </c>
      <c r="D101" s="27">
        <v>252.95</v>
      </c>
      <c r="E101" s="20"/>
    </row>
    <row r="102" spans="1:5" ht="12.75">
      <c r="A102" s="4">
        <v>25000000</v>
      </c>
      <c r="B102" s="5" t="s">
        <v>35</v>
      </c>
      <c r="C102" s="28">
        <f>C103+C108</f>
        <v>5943767</v>
      </c>
      <c r="D102" s="28">
        <f>D103+D108</f>
        <v>2490878.7199999997</v>
      </c>
      <c r="E102" s="19">
        <f>+D102/C102*100</f>
        <v>41.90740855083989</v>
      </c>
    </row>
    <row r="103" spans="1:5" ht="25.5">
      <c r="A103" s="4">
        <v>25010000</v>
      </c>
      <c r="B103" s="5" t="s">
        <v>26</v>
      </c>
      <c r="C103" s="28">
        <f>C104+C107+C106</f>
        <v>5943767</v>
      </c>
      <c r="D103" s="28">
        <f>D104+D107+D106+D105</f>
        <v>1338486.24</v>
      </c>
      <c r="E103" s="19">
        <f>+D103/C103*100</f>
        <v>22.519157295365044</v>
      </c>
    </row>
    <row r="104" spans="1:5" ht="25.5">
      <c r="A104" s="2">
        <v>25010100</v>
      </c>
      <c r="B104" s="1" t="s">
        <v>37</v>
      </c>
      <c r="C104" s="27">
        <v>5852286</v>
      </c>
      <c r="D104" s="27">
        <v>1295225.08</v>
      </c>
      <c r="E104" s="20">
        <f>+D104/C104*100</f>
        <v>22.131951172584525</v>
      </c>
    </row>
    <row r="105" spans="1:5" ht="25.5">
      <c r="A105" s="2">
        <v>25010200</v>
      </c>
      <c r="B105" s="30" t="s">
        <v>72</v>
      </c>
      <c r="C105" s="27">
        <v>0</v>
      </c>
      <c r="D105" s="27">
        <v>436.4</v>
      </c>
      <c r="E105" s="20"/>
    </row>
    <row r="106" spans="1:5" ht="38.25">
      <c r="A106" s="29">
        <v>25010300</v>
      </c>
      <c r="B106" s="30" t="s">
        <v>84</v>
      </c>
      <c r="C106" s="27">
        <v>91481</v>
      </c>
      <c r="D106" s="27">
        <v>35099.28</v>
      </c>
      <c r="E106" s="20">
        <f>+D106/C106*100</f>
        <v>38.367835944075814</v>
      </c>
    </row>
    <row r="107" spans="1:5" ht="25.5">
      <c r="A107" s="2">
        <v>25010400</v>
      </c>
      <c r="B107" s="1" t="s">
        <v>38</v>
      </c>
      <c r="C107" s="27">
        <v>0</v>
      </c>
      <c r="D107" s="27">
        <v>7725.48</v>
      </c>
      <c r="E107" s="20"/>
    </row>
    <row r="108" spans="1:5" ht="12.75">
      <c r="A108" s="4">
        <v>25020000</v>
      </c>
      <c r="B108" s="5" t="s">
        <v>56</v>
      </c>
      <c r="C108" s="28">
        <f>C109+C110</f>
        <v>0</v>
      </c>
      <c r="D108" s="28">
        <f>D109+D110</f>
        <v>1152392.48</v>
      </c>
      <c r="E108" s="19">
        <v>0</v>
      </c>
    </row>
    <row r="109" spans="1:5" ht="12.75">
      <c r="A109" s="2">
        <v>25020100</v>
      </c>
      <c r="B109" s="1" t="s">
        <v>36</v>
      </c>
      <c r="C109" s="27">
        <v>0</v>
      </c>
      <c r="D109" s="27">
        <v>312195.68</v>
      </c>
      <c r="E109" s="20">
        <v>0</v>
      </c>
    </row>
    <row r="110" spans="1:5" ht="76.5">
      <c r="A110" s="2">
        <v>25020200</v>
      </c>
      <c r="B110" s="15" t="s">
        <v>98</v>
      </c>
      <c r="C110" s="27">
        <v>0</v>
      </c>
      <c r="D110" s="27">
        <v>840196.8</v>
      </c>
      <c r="E110" s="20">
        <v>0</v>
      </c>
    </row>
    <row r="111" spans="1:5" ht="12.75">
      <c r="A111" s="4">
        <v>30000000</v>
      </c>
      <c r="B111" s="74" t="s">
        <v>91</v>
      </c>
      <c r="C111" s="28">
        <f aca="true" t="shared" si="5" ref="C111:D113">C112</f>
        <v>0</v>
      </c>
      <c r="D111" s="28">
        <f t="shared" si="5"/>
        <v>1816092.3</v>
      </c>
      <c r="E111" s="19"/>
    </row>
    <row r="112" spans="1:5" ht="12.75">
      <c r="A112" s="4">
        <v>33000000</v>
      </c>
      <c r="B112" s="74" t="s">
        <v>92</v>
      </c>
      <c r="C112" s="28">
        <f t="shared" si="5"/>
        <v>0</v>
      </c>
      <c r="D112" s="28">
        <f t="shared" si="5"/>
        <v>1816092.3</v>
      </c>
      <c r="E112" s="19"/>
    </row>
    <row r="113" spans="1:5" ht="12.75">
      <c r="A113" s="4">
        <v>33010000</v>
      </c>
      <c r="B113" s="74" t="s">
        <v>93</v>
      </c>
      <c r="C113" s="28">
        <f t="shared" si="5"/>
        <v>0</v>
      </c>
      <c r="D113" s="28">
        <f t="shared" si="5"/>
        <v>1816092.3</v>
      </c>
      <c r="E113" s="19"/>
    </row>
    <row r="114" spans="1:5" ht="51">
      <c r="A114" s="2">
        <v>33010100</v>
      </c>
      <c r="B114" s="73" t="s">
        <v>94</v>
      </c>
      <c r="C114" s="27">
        <v>0</v>
      </c>
      <c r="D114" s="27">
        <v>1816092.3</v>
      </c>
      <c r="E114" s="20"/>
    </row>
    <row r="115" spans="1:5" ht="12.75">
      <c r="A115" s="4">
        <v>50000000</v>
      </c>
      <c r="B115" s="5" t="s">
        <v>27</v>
      </c>
      <c r="C115" s="28">
        <f>C116</f>
        <v>34300</v>
      </c>
      <c r="D115" s="28">
        <f>D116</f>
        <v>16824.87</v>
      </c>
      <c r="E115" s="31">
        <f>+D115/C115*100</f>
        <v>49.05209912536443</v>
      </c>
    </row>
    <row r="116" spans="1:5" ht="38.25">
      <c r="A116" s="2">
        <v>50110000</v>
      </c>
      <c r="B116" s="1" t="s">
        <v>57</v>
      </c>
      <c r="C116" s="27">
        <v>34300</v>
      </c>
      <c r="D116" s="27">
        <v>16824.87</v>
      </c>
      <c r="E116" s="32">
        <f>+D116/C116*100</f>
        <v>49.05209912536443</v>
      </c>
    </row>
    <row r="117" spans="1:5" ht="12.75">
      <c r="A117" s="64"/>
      <c r="B117" s="60" t="s">
        <v>85</v>
      </c>
      <c r="C117" s="49">
        <f>C93+C98+C115+C111</f>
        <v>6141567</v>
      </c>
      <c r="D117" s="49">
        <f>D93+D98+D115+D111</f>
        <v>4384882</v>
      </c>
      <c r="E117" s="50">
        <f>+D117/C117*100</f>
        <v>71.39679498733791</v>
      </c>
    </row>
    <row r="118" spans="1:5" ht="14.25">
      <c r="A118" s="51"/>
      <c r="B118" s="52" t="s">
        <v>73</v>
      </c>
      <c r="C118" s="49">
        <f>+C117</f>
        <v>6141567</v>
      </c>
      <c r="D118" s="49">
        <f>+D117</f>
        <v>4384882</v>
      </c>
      <c r="E118" s="50">
        <f>+D118/C118*100</f>
        <v>71.39679498733791</v>
      </c>
    </row>
    <row r="119" spans="1:5" ht="12.75">
      <c r="A119" s="81"/>
      <c r="B119" s="81"/>
      <c r="C119" s="81"/>
      <c r="D119" s="81"/>
      <c r="E119" s="81"/>
    </row>
    <row r="120" spans="1:5" ht="18.75">
      <c r="A120" s="86" t="s">
        <v>114</v>
      </c>
      <c r="B120" s="86"/>
      <c r="C120" s="86"/>
      <c r="D120" s="86"/>
      <c r="E120" s="86"/>
    </row>
    <row r="121" spans="1:5" ht="18.75">
      <c r="A121" s="87" t="s">
        <v>75</v>
      </c>
      <c r="B121" s="88"/>
      <c r="C121" s="89"/>
      <c r="D121" s="90" t="s">
        <v>95</v>
      </c>
      <c r="E121" s="86"/>
    </row>
    <row r="122" spans="1:5" ht="18.75">
      <c r="A122" s="91" t="s">
        <v>74</v>
      </c>
      <c r="B122" s="88"/>
      <c r="C122" s="92"/>
      <c r="D122" s="92"/>
      <c r="E122" s="86"/>
    </row>
    <row r="123" spans="1:5" ht="18.75">
      <c r="A123" s="86" t="s">
        <v>116</v>
      </c>
      <c r="B123" s="86"/>
      <c r="C123" s="92"/>
      <c r="D123" s="92"/>
      <c r="E123" s="86"/>
    </row>
    <row r="124" spans="1:5" ht="18.75">
      <c r="A124" s="86" t="s">
        <v>117</v>
      </c>
      <c r="B124" s="86"/>
      <c r="C124" s="92"/>
      <c r="D124" s="92" t="s">
        <v>118</v>
      </c>
      <c r="E124" s="86"/>
    </row>
    <row r="125" spans="1:5" ht="12.75">
      <c r="A125" s="81"/>
      <c r="B125" s="81"/>
      <c r="C125" s="81"/>
      <c r="D125" s="81"/>
      <c r="E125" s="81"/>
    </row>
  </sheetData>
  <sheetProtection/>
  <mergeCells count="15">
    <mergeCell ref="C11:C12"/>
    <mergeCell ref="A6:E6"/>
    <mergeCell ref="A7:E7"/>
    <mergeCell ref="D11:D12"/>
    <mergeCell ref="E11:E12"/>
    <mergeCell ref="A8:E8"/>
    <mergeCell ref="A10:D10"/>
    <mergeCell ref="A11:A12"/>
    <mergeCell ref="B11:B12"/>
    <mergeCell ref="A89:D89"/>
    <mergeCell ref="A91:A92"/>
    <mergeCell ref="B91:B92"/>
    <mergeCell ref="C91:C92"/>
    <mergeCell ref="D91:D92"/>
    <mergeCell ref="E91:E92"/>
  </mergeCells>
  <conditionalFormatting sqref="C94:D97 C99:D116">
    <cfRule type="expression" priority="1" dxfId="2" stopIfTrue="1">
      <formula>($C94=999)</formula>
    </cfRule>
    <cfRule type="expression" priority="2" dxfId="0" stopIfTrue="1">
      <formula>MOD(ROW(),2)=1</formula>
    </cfRule>
  </conditionalFormatting>
  <hyperlinks>
    <hyperlink ref="B37" r:id="rId1" display="https://zakon.rada.gov.ua/rada/show/ru/2755-17"/>
    <hyperlink ref="B60" r:id="rId2" display="https://zakon.rada.gov.ua/rada/show/ru/157-20"/>
  </hyperlink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2023-05-11T13:37:41Z</cp:lastPrinted>
  <dcterms:created xsi:type="dcterms:W3CDTF">2015-04-15T06:48:28Z</dcterms:created>
  <dcterms:modified xsi:type="dcterms:W3CDTF">2023-05-11T13:38:50Z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